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8835" activeTab="0"/>
  </bookViews>
  <sheets>
    <sheet name="Задача" sheetId="1" r:id="rId1"/>
    <sheet name="Решение" sheetId="2" r:id="rId2"/>
  </sheets>
  <definedNames/>
  <calcPr fullCalcOnLoad="1"/>
</workbook>
</file>

<file path=xl/sharedStrings.xml><?xml version="1.0" encoding="utf-8"?>
<sst xmlns="http://schemas.openxmlformats.org/spreadsheetml/2006/main" count="95" uniqueCount="94">
  <si>
    <t>T,K</t>
  </si>
  <si>
    <t>Kp</t>
  </si>
  <si>
    <t>R*lnKp</t>
  </si>
  <si>
    <t>ВЫВОД ИТОГОВ</t>
  </si>
  <si>
    <t>Регрессионная статистика</t>
  </si>
  <si>
    <t>Множественный R</t>
  </si>
  <si>
    <t>R-квадрат</t>
  </si>
  <si>
    <t>Нормированный R-квадрат</t>
  </si>
  <si>
    <t>Стандартная ошибка</t>
  </si>
  <si>
    <t>Наблюдения</t>
  </si>
  <si>
    <t>Дисперсионный анализ</t>
  </si>
  <si>
    <t>Регрессия</t>
  </si>
  <si>
    <t>Остаток</t>
  </si>
  <si>
    <t>Итого</t>
  </si>
  <si>
    <t>Y-пересечение</t>
  </si>
  <si>
    <t>df</t>
  </si>
  <si>
    <t>SS</t>
  </si>
  <si>
    <t>MS</t>
  </si>
  <si>
    <t>F</t>
  </si>
  <si>
    <t>Значимость F</t>
  </si>
  <si>
    <t>Коэффициенты</t>
  </si>
  <si>
    <t>Нижние 95%</t>
  </si>
  <si>
    <t>Верхние 95%</t>
  </si>
  <si>
    <t>Переменная X 1</t>
  </si>
  <si>
    <t>ВЫВОД ОСТАТКА</t>
  </si>
  <si>
    <t>Наблюдение</t>
  </si>
  <si>
    <t>Предсказанное Y</t>
  </si>
  <si>
    <t>Остатки</t>
  </si>
  <si>
    <t>Исходные данные:</t>
  </si>
  <si>
    <t>x</t>
  </si>
  <si>
    <t>y</t>
  </si>
  <si>
    <t>Регрессионный анализ: Сервис - Анализ данных - Регрессия</t>
  </si>
  <si>
    <t>Заполнение полей ввода:</t>
  </si>
  <si>
    <t xml:space="preserve">Входной интервал y:  </t>
  </si>
  <si>
    <t xml:space="preserve">Входной интервал x:  </t>
  </si>
  <si>
    <t xml:space="preserve"> Остатки: </t>
  </si>
  <si>
    <t xml:space="preserve"> Остатки;  график подбора</t>
  </si>
  <si>
    <t>Ст. ошибка</t>
  </si>
  <si>
    <t>P</t>
  </si>
  <si>
    <t>t-стат-ка</t>
  </si>
  <si>
    <t>Параметры вывода:</t>
  </si>
  <si>
    <t>1/T</t>
  </si>
  <si>
    <t>b0</t>
  </si>
  <si>
    <t>b1</t>
  </si>
  <si>
    <t>1) Проверяем адекватность модели    экспериментальным данным</t>
  </si>
  <si>
    <t xml:space="preserve">            a) Находим квантиль  распределения Фишера F(0.95, 1,2), используя функцию FРАСПОБР</t>
  </si>
  <si>
    <t>2) Проверяем значимость отличия коэффициентов модели от 0.</t>
  </si>
  <si>
    <t>F = 3*10^6 &gt;&gt; 18.51 = Fтеор      -&gt;  Модель адекватно описывает экспериментальные данные.</t>
  </si>
  <si>
    <t xml:space="preserve">                   Здесь N - число эксп. точек,  по которым строится уравнение, k - число коэффициентов уравнения.</t>
  </si>
  <si>
    <t xml:space="preserve">            a) Находим квантиль  распределения Стьюдента (0.975, N-k), используя функцию СТЬЮДРАСПОБР</t>
  </si>
  <si>
    <t>t(b0)=1681.6&gt;&gt;4.303 = tтеор</t>
  </si>
  <si>
    <t>|t(b1)| = 1746.6 &gt;&gt; 4.303 = tтеор</t>
  </si>
  <si>
    <t xml:space="preserve"> -&gt; оба коэффициента уравнения значимо отличаются от 0.</t>
  </si>
  <si>
    <t>3) Строим доверительные интервалы для коэффициентов уравнения:</t>
  </si>
  <si>
    <t>Выделить диапазон значений C5:C8</t>
  </si>
  <si>
    <t>Выделить диапазон значений D5:D8</t>
  </si>
  <si>
    <t>d(b0)=</t>
  </si>
  <si>
    <t>d(b1)=</t>
  </si>
  <si>
    <t>176.09+/-0.45</t>
  </si>
  <si>
    <t xml:space="preserve">            b) Сравниваем представленное в таблице дисперсионного анализа значения F (J17) с Fтеор.</t>
  </si>
  <si>
    <t xml:space="preserve">             с) Значение R квадрат (G10) велико: 99.999%   -&gt; это подтверждает наш вывод о хорошем качестве модели.</t>
  </si>
  <si>
    <t xml:space="preserve">            b) Сравниваем (по модулю) представленные в таблице регрессионного анализа значения t статистик (I22 и I23) с t теор.</t>
  </si>
  <si>
    <t>R=8.314</t>
  </si>
  <si>
    <t>Дж/(моль*грд)</t>
  </si>
  <si>
    <r>
      <t xml:space="preserve"> Преобразуем уравнение так, чтобы    -</t>
    </r>
    <r>
      <rPr>
        <sz val="12"/>
        <rFont val="Symbol"/>
        <family val="1"/>
      </rPr>
      <t>D</t>
    </r>
    <r>
      <rPr>
        <sz val="12"/>
        <rFont val="Arial Cyr"/>
        <family val="0"/>
      </rPr>
      <t xml:space="preserve">H и </t>
    </r>
    <r>
      <rPr>
        <sz val="12"/>
        <rFont val="Symbol"/>
        <family val="1"/>
      </rPr>
      <t>D</t>
    </r>
    <r>
      <rPr>
        <sz val="12"/>
        <rFont val="Arial Cyr"/>
        <family val="0"/>
      </rPr>
      <t xml:space="preserve">S являлись коэффициентами уравнения y=b0+b1x:                     Ln(Kp) = - </t>
    </r>
    <r>
      <rPr>
        <sz val="12"/>
        <rFont val="Symbol"/>
        <family val="1"/>
      </rPr>
      <t>D</t>
    </r>
    <r>
      <rPr>
        <sz val="12"/>
        <rFont val="Arial Cyr"/>
        <family val="0"/>
      </rPr>
      <t xml:space="preserve">H/RT + </t>
    </r>
    <r>
      <rPr>
        <sz val="12"/>
        <rFont val="Symbol"/>
        <family val="1"/>
      </rPr>
      <t>D</t>
    </r>
    <r>
      <rPr>
        <sz val="12"/>
        <rFont val="Arial Cyr"/>
        <family val="0"/>
      </rPr>
      <t xml:space="preserve">S/R             RLn(Kp) = - </t>
    </r>
    <r>
      <rPr>
        <sz val="12"/>
        <rFont val="Symbol"/>
        <family val="1"/>
      </rPr>
      <t>D</t>
    </r>
    <r>
      <rPr>
        <sz val="12"/>
        <rFont val="Arial Cyr"/>
        <family val="0"/>
      </rPr>
      <t xml:space="preserve">H/T + </t>
    </r>
    <r>
      <rPr>
        <sz val="12"/>
        <rFont val="Symbol"/>
        <family val="1"/>
      </rPr>
      <t>D</t>
    </r>
    <r>
      <rPr>
        <sz val="12"/>
        <rFont val="Arial Cyr"/>
        <family val="0"/>
      </rPr>
      <t xml:space="preserve">S      </t>
    </r>
  </si>
  <si>
    <t xml:space="preserve">   Выходной интервал    F7</t>
  </si>
  <si>
    <r>
      <t xml:space="preserve"> </t>
    </r>
    <r>
      <rPr>
        <b/>
        <sz val="12"/>
        <color indexed="10"/>
        <rFont val="Symbol"/>
        <family val="1"/>
      </rPr>
      <t>D</t>
    </r>
    <r>
      <rPr>
        <b/>
        <sz val="12"/>
        <color indexed="10"/>
        <rFont val="Arial Cyr"/>
        <family val="0"/>
      </rPr>
      <t xml:space="preserve">S = b0 = </t>
    </r>
  </si>
  <si>
    <t>Отсюда:</t>
  </si>
  <si>
    <r>
      <t xml:space="preserve">  D</t>
    </r>
    <r>
      <rPr>
        <b/>
        <sz val="12"/>
        <color indexed="10"/>
        <rFont val="Arial Cyr"/>
        <family val="0"/>
      </rPr>
      <t xml:space="preserve">H = -b1 = </t>
    </r>
  </si>
  <si>
    <t>Температурная зависимость константы равновесия описывается уравнением:</t>
  </si>
  <si>
    <r>
      <t>T,</t>
    </r>
    <r>
      <rPr>
        <vertAlign val="superscript"/>
        <sz val="14"/>
        <rFont val="Times New Roman"/>
        <family val="1"/>
      </rPr>
      <t>0</t>
    </r>
    <r>
      <rPr>
        <sz val="14"/>
        <rFont val="Times New Roman"/>
        <family val="1"/>
      </rPr>
      <t>K</t>
    </r>
  </si>
  <si>
    <r>
      <t>K</t>
    </r>
    <r>
      <rPr>
        <vertAlign val="subscript"/>
        <sz val="14"/>
        <rFont val="Times New Roman"/>
        <family val="1"/>
      </rPr>
      <t>p</t>
    </r>
  </si>
  <si>
    <t xml:space="preserve">где K - константа равновесия, </t>
  </si>
  <si>
    <t xml:space="preserve"> - изменение энтропии, </t>
  </si>
  <si>
    <t xml:space="preserve"> - энтальпия реакции,</t>
  </si>
  <si>
    <t xml:space="preserve">           - газовая постоянная, Т - температура </t>
  </si>
  <si>
    <t xml:space="preserve">     .</t>
  </si>
  <si>
    <t xml:space="preserve">Считая </t>
  </si>
  <si>
    <t xml:space="preserve">         и </t>
  </si>
  <si>
    <t xml:space="preserve">       не зависящими от температуры  </t>
  </si>
  <si>
    <t xml:space="preserve">в данном температурном интервале, </t>
  </si>
  <si>
    <t>определить по данным таблицы стандартную энтальпию реакции разложения</t>
  </si>
  <si>
    <r>
      <t>N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 xml:space="preserve">4(г)  </t>
    </r>
    <r>
      <rPr>
        <sz val="14"/>
        <rFont val="Times New Roman"/>
        <family val="1"/>
      </rPr>
      <t>=   2 NO</t>
    </r>
    <r>
      <rPr>
        <vertAlign val="subscript"/>
        <sz val="14"/>
        <rFont val="Times New Roman"/>
        <family val="1"/>
      </rPr>
      <t>2(г).</t>
    </r>
  </si>
  <si>
    <t xml:space="preserve">    Fтеор= F(0.95,1,2)=FРАСПОБР(0.05,1,2) =18.513</t>
  </si>
  <si>
    <t xml:space="preserve">   0.95 - уровень значимости, 1,2 - числа степеней свободы для сумм квадратов, входящих в регрессию (G17) и остатков (G18)</t>
  </si>
  <si>
    <t xml:space="preserve">             t теор= t(0.975,2)=СТЬЮДРАСПОБР(0.05,1,2) = </t>
  </si>
  <si>
    <t xml:space="preserve">      Для этого умножаем стандартные ошибки каждого из коэффициентов (H22 и H23) на найденное нами значение tтеор (G 43)</t>
  </si>
  <si>
    <r>
      <t xml:space="preserve">57926+/-142 Дж/моль = </t>
    </r>
    <r>
      <rPr>
        <b/>
        <u val="single"/>
        <sz val="12"/>
        <color indexed="10"/>
        <rFont val="Arial Cyr"/>
        <family val="2"/>
      </rPr>
      <t>57.93 +/- 0.14 кДж/моль</t>
    </r>
  </si>
  <si>
    <t>k-1 = 1</t>
  </si>
  <si>
    <t>n-2 = 2</t>
  </si>
  <si>
    <t>Степени свободы</t>
  </si>
  <si>
    <r>
      <t xml:space="preserve">        </t>
    </r>
    <r>
      <rPr>
        <b/>
        <sz val="12"/>
        <rFont val="Arial Cyr"/>
        <family val="2"/>
      </rPr>
      <t>MS=SS/df</t>
    </r>
  </si>
  <si>
    <t>=V0</t>
  </si>
  <si>
    <t>Решение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</si>
</sst>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16">
    <font>
      <sz val="12"/>
      <name val="Arial Cyr"/>
      <family val="0"/>
    </font>
    <font>
      <i/>
      <sz val="12"/>
      <name val="Arial Cyr"/>
      <family val="0"/>
    </font>
    <font>
      <sz val="12"/>
      <name val="Symbol"/>
      <family val="1"/>
    </font>
    <font>
      <b/>
      <sz val="12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2"/>
      <color indexed="10"/>
      <name val="Arial Cyr"/>
      <family val="2"/>
    </font>
    <font>
      <b/>
      <i/>
      <sz val="12"/>
      <name val="Arial Cyr"/>
      <family val="2"/>
    </font>
    <font>
      <b/>
      <i/>
      <u val="single"/>
      <sz val="12"/>
      <name val="Arial Cyr"/>
      <family val="2"/>
    </font>
    <font>
      <b/>
      <sz val="12"/>
      <color indexed="10"/>
      <name val="Symbol"/>
      <family val="1"/>
    </font>
    <font>
      <b/>
      <sz val="14"/>
      <name val="Arial Cyr"/>
      <family val="2"/>
    </font>
    <font>
      <sz val="14"/>
      <name val="Arial Cyr"/>
      <family val="2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b/>
      <u val="single"/>
      <sz val="12"/>
      <color indexed="10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3" fillId="2" borderId="0" xfId="0" applyFont="1" applyFill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6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right"/>
    </xf>
    <xf numFmtId="0" fontId="6" fillId="2" borderId="0" xfId="0" applyFont="1" applyFill="1" applyAlignment="1">
      <alignment/>
    </xf>
    <xf numFmtId="49" fontId="6" fillId="2" borderId="0" xfId="0" applyNumberFormat="1" applyFont="1" applyFill="1" applyAlignment="1">
      <alignment/>
    </xf>
    <xf numFmtId="0" fontId="9" fillId="2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0" fontId="0" fillId="0" borderId="0" xfId="0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2" fillId="2" borderId="3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center" vertical="top" wrapText="1"/>
    </xf>
    <xf numFmtId="0" fontId="0" fillId="4" borderId="0" xfId="0" applyFill="1" applyAlignment="1">
      <alignment/>
    </xf>
    <xf numFmtId="2" fontId="0" fillId="2" borderId="7" xfId="0" applyNumberFormat="1" applyFill="1" applyBorder="1" applyAlignment="1">
      <alignment/>
    </xf>
    <xf numFmtId="2" fontId="0" fillId="2" borderId="11" xfId="0" applyNumberFormat="1" applyFill="1" applyBorder="1" applyAlignment="1">
      <alignment/>
    </xf>
    <xf numFmtId="0" fontId="0" fillId="2" borderId="0" xfId="0" applyFill="1" applyAlignment="1">
      <alignment horizontal="left"/>
    </xf>
    <xf numFmtId="0" fontId="0" fillId="5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0" xfId="0" applyFill="1" applyAlignment="1">
      <alignment/>
    </xf>
    <xf numFmtId="0" fontId="1" fillId="6" borderId="12" xfId="0" applyFont="1" applyFill="1" applyBorder="1" applyAlignment="1">
      <alignment horizontal="centerContinuous"/>
    </xf>
    <xf numFmtId="0" fontId="0" fillId="6" borderId="13" xfId="0" applyFill="1" applyBorder="1" applyAlignment="1">
      <alignment/>
    </xf>
    <xf numFmtId="0" fontId="1" fillId="6" borderId="12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6" fillId="6" borderId="0" xfId="0" applyFont="1" applyFill="1" applyAlignment="1">
      <alignment horizontal="right"/>
    </xf>
    <xf numFmtId="0" fontId="0" fillId="6" borderId="0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0" fillId="6" borderId="0" xfId="0" applyFill="1" applyAlignment="1">
      <alignment horizontal="right"/>
    </xf>
    <xf numFmtId="0" fontId="0" fillId="6" borderId="16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1" xfId="0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 quotePrefix="1">
      <alignment/>
    </xf>
    <xf numFmtId="0" fontId="7" fillId="2" borderId="12" xfId="0" applyFont="1" applyFill="1" applyBorder="1" applyAlignment="1">
      <alignment horizontal="center"/>
    </xf>
    <xf numFmtId="49" fontId="0" fillId="2" borderId="19" xfId="0" applyNumberFormat="1" applyFill="1" applyBorder="1" applyAlignment="1">
      <alignment horizontal="center" vertical="top" wrapText="1"/>
    </xf>
    <xf numFmtId="49" fontId="0" fillId="2" borderId="20" xfId="0" applyNumberFormat="1" applyFill="1" applyBorder="1" applyAlignment="1">
      <alignment horizontal="center" vertical="top" wrapText="1"/>
    </xf>
    <xf numFmtId="49" fontId="0" fillId="2" borderId="21" xfId="0" applyNumberFormat="1" applyFill="1" applyBorder="1" applyAlignment="1">
      <alignment horizontal="center" vertical="top" wrapText="1"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 График подбора y=b0+b1x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"/>
          <c:y val="0.1225"/>
          <c:w val="0.88875"/>
          <c:h val="0.8567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Решение!$C$5:$C$8</c:f>
              <c:numCache/>
            </c:numRef>
          </c:xVal>
          <c:yVal>
            <c:numRef>
              <c:f>Решение!$D$5:$D$8</c:f>
              <c:numCache/>
            </c:numRef>
          </c:yVal>
          <c:smooth val="0"/>
        </c:ser>
        <c:ser>
          <c:idx val="1"/>
          <c:order val="1"/>
          <c:tx>
            <c:v>Предсказанное Y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Решение!$C$5:$C$8</c:f>
              <c:numCache/>
            </c:numRef>
          </c:xVal>
          <c:yVal>
            <c:numRef>
              <c:f>Решение!$G$27:$G$30</c:f>
              <c:numCache/>
            </c:numRef>
          </c:yVal>
          <c:smooth val="0"/>
        </c:ser>
        <c:axId val="61438106"/>
        <c:axId val="16072043"/>
      </c:scatterChart>
      <c:valAx>
        <c:axId val="61438106"/>
        <c:scaling>
          <c:orientation val="minMax"/>
          <c:min val="0.00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16072043"/>
        <c:crossesAt val="-50"/>
        <c:crossBetween val="midCat"/>
        <c:dispUnits/>
        <c:majorUnit val="0.0020947500000000003"/>
      </c:valAx>
      <c:valAx>
        <c:axId val="16072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61438106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FF00"/>
    </a:solidFill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8.emf" /><Relationship Id="rId5" Type="http://schemas.openxmlformats.org/officeDocument/2006/relationships/image" Target="../media/image4.emf" /><Relationship Id="rId6" Type="http://schemas.openxmlformats.org/officeDocument/2006/relationships/image" Target="../media/image3.emf" /><Relationship Id="rId7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27</xdr:row>
      <xdr:rowOff>66675</xdr:rowOff>
    </xdr:from>
    <xdr:to>
      <xdr:col>2</xdr:col>
      <xdr:colOff>295275</xdr:colOff>
      <xdr:row>33</xdr:row>
      <xdr:rowOff>152400</xdr:rowOff>
    </xdr:to>
    <xdr:sp>
      <xdr:nvSpPr>
        <xdr:cNvPr id="1" name="Line 9"/>
        <xdr:cNvSpPr>
          <a:spLocks/>
        </xdr:cNvSpPr>
      </xdr:nvSpPr>
      <xdr:spPr>
        <a:xfrm flipH="1">
          <a:off x="1343025" y="6276975"/>
          <a:ext cx="114300" cy="1228725"/>
        </a:xfrm>
        <a:prstGeom prst="line">
          <a:avLst/>
        </a:prstGeom>
        <a:noFill/>
        <a:ln w="2857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4</xdr:row>
      <xdr:rowOff>47625</xdr:rowOff>
    </xdr:from>
    <xdr:to>
      <xdr:col>6</xdr:col>
      <xdr:colOff>114300</xdr:colOff>
      <xdr:row>4</xdr:row>
      <xdr:rowOff>123825</xdr:rowOff>
    </xdr:to>
    <xdr:sp>
      <xdr:nvSpPr>
        <xdr:cNvPr id="1" name="Oval 3"/>
        <xdr:cNvSpPr>
          <a:spLocks/>
        </xdr:cNvSpPr>
      </xdr:nvSpPr>
      <xdr:spPr>
        <a:xfrm>
          <a:off x="5848350" y="1628775"/>
          <a:ext cx="8572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152400</xdr:rowOff>
    </xdr:from>
    <xdr:to>
      <xdr:col>4</xdr:col>
      <xdr:colOff>0</xdr:colOff>
      <xdr:row>30</xdr:row>
      <xdr:rowOff>9525</xdr:rowOff>
    </xdr:to>
    <xdr:graphicFrame>
      <xdr:nvGraphicFramePr>
        <xdr:cNvPr id="2" name="Chart 4"/>
        <xdr:cNvGraphicFramePr/>
      </xdr:nvGraphicFramePr>
      <xdr:xfrm>
        <a:off x="0" y="2933700"/>
        <a:ext cx="29337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14</xdr:row>
      <xdr:rowOff>171450</xdr:rowOff>
    </xdr:from>
    <xdr:to>
      <xdr:col>7</xdr:col>
      <xdr:colOff>257175</xdr:colOff>
      <xdr:row>17</xdr:row>
      <xdr:rowOff>180975</xdr:rowOff>
    </xdr:to>
    <xdr:sp>
      <xdr:nvSpPr>
        <xdr:cNvPr id="3" name="AutoShape 8"/>
        <xdr:cNvSpPr>
          <a:spLocks/>
        </xdr:cNvSpPr>
      </xdr:nvSpPr>
      <xdr:spPr>
        <a:xfrm rot="5400000">
          <a:off x="7391400" y="3733800"/>
          <a:ext cx="200025" cy="600075"/>
        </a:xfrm>
        <a:prstGeom prst="bentUpArrow">
          <a:avLst>
            <a:gd name="adj" fmla="val 10824"/>
          </a:avLst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790575</xdr:colOff>
      <xdr:row>14</xdr:row>
      <xdr:rowOff>0</xdr:rowOff>
    </xdr:from>
    <xdr:to>
      <xdr:col>8</xdr:col>
      <xdr:colOff>923925</xdr:colOff>
      <xdr:row>15</xdr:row>
      <xdr:rowOff>85725</xdr:rowOff>
    </xdr:to>
    <xdr:sp>
      <xdr:nvSpPr>
        <xdr:cNvPr id="4" name="AutoShape 9"/>
        <xdr:cNvSpPr>
          <a:spLocks/>
        </xdr:cNvSpPr>
      </xdr:nvSpPr>
      <xdr:spPr>
        <a:xfrm>
          <a:off x="9505950" y="3562350"/>
          <a:ext cx="133350" cy="28575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1238250</xdr:colOff>
      <xdr:row>12</xdr:row>
      <xdr:rowOff>161925</xdr:rowOff>
    </xdr:from>
    <xdr:to>
      <xdr:col>7</xdr:col>
      <xdr:colOff>1238250</xdr:colOff>
      <xdr:row>16</xdr:row>
      <xdr:rowOff>19050</xdr:rowOff>
    </xdr:to>
    <xdr:sp>
      <xdr:nvSpPr>
        <xdr:cNvPr id="5" name="Line 10"/>
        <xdr:cNvSpPr>
          <a:spLocks/>
        </xdr:cNvSpPr>
      </xdr:nvSpPr>
      <xdr:spPr>
        <a:xfrm>
          <a:off x="8582025" y="3324225"/>
          <a:ext cx="0" cy="6477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E33" sqref="E33"/>
    </sheetView>
  </sheetViews>
  <sheetFormatPr defaultColWidth="8.796875" defaultRowHeight="15"/>
  <cols>
    <col min="1" max="1" width="3.3984375" style="0" customWidth="1"/>
    <col min="3" max="3" width="8.09765625" style="0" customWidth="1"/>
    <col min="12" max="12" width="7.59765625" style="0" customWidth="1"/>
    <col min="13" max="13" width="6.19921875" style="0" customWidth="1"/>
  </cols>
  <sheetData>
    <row r="1" spans="1:14" ht="19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8">
      <c r="A2" s="31"/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  <c r="M2" s="1"/>
      <c r="N2" s="31"/>
    </row>
    <row r="3" spans="1:14" ht="18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  <c r="L3" s="1"/>
      <c r="M3" s="1"/>
      <c r="N3" s="31"/>
    </row>
    <row r="4" spans="1:14" ht="18">
      <c r="A4" s="31"/>
      <c r="B4" s="25"/>
      <c r="C4" s="25"/>
      <c r="D4" s="25"/>
      <c r="E4" s="25"/>
      <c r="F4" s="25"/>
      <c r="G4" s="25"/>
      <c r="H4" s="25"/>
      <c r="I4" s="25"/>
      <c r="J4" s="25"/>
      <c r="K4" s="25"/>
      <c r="L4" s="1"/>
      <c r="M4" s="1"/>
      <c r="N4" s="31"/>
    </row>
    <row r="5" spans="1:14" ht="18">
      <c r="A5" s="31"/>
      <c r="B5" s="25"/>
      <c r="C5" s="25" t="s">
        <v>69</v>
      </c>
      <c r="D5" s="25"/>
      <c r="E5" s="25"/>
      <c r="F5" s="25"/>
      <c r="G5" s="25"/>
      <c r="H5" s="25"/>
      <c r="I5" s="25"/>
      <c r="J5" s="25"/>
      <c r="K5" s="25"/>
      <c r="L5" s="1"/>
      <c r="M5" s="1"/>
      <c r="N5" s="31"/>
    </row>
    <row r="6" spans="1:14" ht="18">
      <c r="A6" s="31"/>
      <c r="B6" s="25"/>
      <c r="C6" s="25"/>
      <c r="D6" s="25"/>
      <c r="E6" s="25"/>
      <c r="F6" s="25"/>
      <c r="G6" s="25"/>
      <c r="H6" s="25"/>
      <c r="I6" s="25"/>
      <c r="J6" s="25"/>
      <c r="K6" s="25"/>
      <c r="L6" s="1"/>
      <c r="M6" s="1"/>
      <c r="N6" s="31"/>
    </row>
    <row r="7" spans="1:14" ht="18">
      <c r="A7" s="31"/>
      <c r="B7" s="25"/>
      <c r="C7" s="25"/>
      <c r="D7" s="25"/>
      <c r="E7" s="25"/>
      <c r="F7" s="25"/>
      <c r="G7" s="25"/>
      <c r="H7" s="25"/>
      <c r="I7" s="25"/>
      <c r="J7" s="25"/>
      <c r="K7" s="25"/>
      <c r="L7" s="1"/>
      <c r="M7" s="1"/>
      <c r="N7" s="31"/>
    </row>
    <row r="8" spans="1:14" ht="18">
      <c r="A8" s="31"/>
      <c r="B8" s="25"/>
      <c r="C8" s="25"/>
      <c r="D8" s="25"/>
      <c r="E8" s="25"/>
      <c r="F8" s="25"/>
      <c r="G8" s="25"/>
      <c r="H8" s="25"/>
      <c r="I8" s="25"/>
      <c r="J8" s="25"/>
      <c r="K8" s="25"/>
      <c r="L8" s="1"/>
      <c r="M8" s="1"/>
      <c r="N8" s="31"/>
    </row>
    <row r="9" spans="1:14" ht="18">
      <c r="A9" s="31"/>
      <c r="B9" s="25"/>
      <c r="C9" s="25"/>
      <c r="D9" s="25"/>
      <c r="E9" s="25"/>
      <c r="F9" s="25"/>
      <c r="G9" s="25"/>
      <c r="H9" s="25"/>
      <c r="I9" s="25"/>
      <c r="J9" s="25"/>
      <c r="K9" s="25"/>
      <c r="L9" s="1"/>
      <c r="M9" s="1"/>
      <c r="N9" s="31"/>
    </row>
    <row r="10" spans="1:14" ht="18">
      <c r="A10" s="31"/>
      <c r="B10" s="25"/>
      <c r="C10" s="25" t="s">
        <v>72</v>
      </c>
      <c r="D10" s="25"/>
      <c r="E10" s="25"/>
      <c r="F10" s="1"/>
      <c r="G10" s="25" t="s">
        <v>74</v>
      </c>
      <c r="H10" s="25"/>
      <c r="I10" s="1"/>
      <c r="J10" s="25" t="s">
        <v>73</v>
      </c>
      <c r="K10" s="25"/>
      <c r="L10" s="1"/>
      <c r="M10" s="1"/>
      <c r="N10" s="31"/>
    </row>
    <row r="11" spans="1:14" ht="18">
      <c r="A11" s="31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1"/>
      <c r="M11" s="1"/>
      <c r="N11" s="31"/>
    </row>
    <row r="12" spans="1:14" ht="18">
      <c r="A12" s="31"/>
      <c r="B12" s="25"/>
      <c r="C12" s="25"/>
      <c r="D12" s="25"/>
      <c r="E12" s="25" t="s">
        <v>75</v>
      </c>
      <c r="F12" s="25"/>
      <c r="G12" s="25"/>
      <c r="H12" s="25"/>
      <c r="I12" s="25"/>
      <c r="J12" s="25" t="s">
        <v>76</v>
      </c>
      <c r="K12" s="25"/>
      <c r="L12" s="1"/>
      <c r="M12" s="1"/>
      <c r="N12" s="31"/>
    </row>
    <row r="13" spans="1:14" ht="18">
      <c r="A13" s="31"/>
      <c r="B13" s="25"/>
      <c r="C13" s="1"/>
      <c r="D13" s="1"/>
      <c r="E13" s="25"/>
      <c r="F13" s="25"/>
      <c r="G13" s="25"/>
      <c r="H13" s="25"/>
      <c r="I13" s="25"/>
      <c r="J13" s="25"/>
      <c r="K13" s="25"/>
      <c r="L13" s="1"/>
      <c r="M13" s="1"/>
      <c r="N13" s="31"/>
    </row>
    <row r="14" spans="1:14" ht="18">
      <c r="A14" s="31"/>
      <c r="B14" s="25"/>
      <c r="C14" s="25" t="s">
        <v>77</v>
      </c>
      <c r="D14" s="25" t="s">
        <v>78</v>
      </c>
      <c r="E14" s="25" t="s">
        <v>79</v>
      </c>
      <c r="F14" s="25"/>
      <c r="G14" s="25"/>
      <c r="H14" s="25"/>
      <c r="I14" s="25" t="s">
        <v>80</v>
      </c>
      <c r="J14" s="25"/>
      <c r="K14" s="25"/>
      <c r="L14" s="1"/>
      <c r="M14" s="1"/>
      <c r="N14" s="31"/>
    </row>
    <row r="15" spans="1:14" ht="18">
      <c r="A15" s="31"/>
      <c r="B15" s="25"/>
      <c r="C15" s="25" t="s">
        <v>81</v>
      </c>
      <c r="D15" s="25"/>
      <c r="E15" s="25"/>
      <c r="F15" s="25"/>
      <c r="G15" s="25"/>
      <c r="H15" s="25"/>
      <c r="I15" s="25"/>
      <c r="J15" s="25"/>
      <c r="K15" s="25"/>
      <c r="L15" s="1"/>
      <c r="M15" s="1"/>
      <c r="N15" s="31"/>
    </row>
    <row r="16" spans="1:14" ht="20.25">
      <c r="A16" s="31"/>
      <c r="B16" s="25"/>
      <c r="C16" s="25"/>
      <c r="D16" s="25"/>
      <c r="E16" s="25"/>
      <c r="F16" s="26" t="s">
        <v>82</v>
      </c>
      <c r="G16" s="25"/>
      <c r="H16" s="25"/>
      <c r="I16" s="25"/>
      <c r="J16" s="25"/>
      <c r="K16" s="25"/>
      <c r="L16" s="1"/>
      <c r="M16" s="1"/>
      <c r="N16" s="31"/>
    </row>
    <row r="17" spans="1:14" ht="18">
      <c r="A17" s="3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1"/>
      <c r="M17" s="1"/>
      <c r="N17" s="31"/>
    </row>
    <row r="18" spans="1:14" ht="22.5">
      <c r="A18" s="31"/>
      <c r="B18" s="25"/>
      <c r="C18" s="1"/>
      <c r="D18" s="1"/>
      <c r="E18" s="27" t="s">
        <v>70</v>
      </c>
      <c r="F18" s="28">
        <v>273</v>
      </c>
      <c r="G18" s="28">
        <v>300</v>
      </c>
      <c r="H18" s="28">
        <v>350</v>
      </c>
      <c r="I18" s="28">
        <v>373</v>
      </c>
      <c r="J18" s="25"/>
      <c r="K18" s="25"/>
      <c r="L18" s="1"/>
      <c r="M18" s="1"/>
      <c r="N18" s="31"/>
    </row>
    <row r="19" spans="1:14" ht="20.25">
      <c r="A19" s="31"/>
      <c r="B19" s="25"/>
      <c r="C19" s="1"/>
      <c r="D19" s="1"/>
      <c r="E19" s="29" t="s">
        <v>71</v>
      </c>
      <c r="F19" s="30">
        <v>0.013</v>
      </c>
      <c r="G19" s="30">
        <v>0.13</v>
      </c>
      <c r="H19" s="30">
        <v>3.57</v>
      </c>
      <c r="I19" s="30">
        <v>12.2</v>
      </c>
      <c r="J19" s="25"/>
      <c r="K19" s="25"/>
      <c r="L19" s="1"/>
      <c r="M19" s="1"/>
      <c r="N19" s="31"/>
    </row>
    <row r="20" spans="1:14" ht="18">
      <c r="A20" s="3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1"/>
      <c r="M20" s="1"/>
      <c r="N20" s="31"/>
    </row>
    <row r="21" spans="1:14" ht="18">
      <c r="A21" s="3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1"/>
      <c r="M21" s="1"/>
      <c r="N21" s="31"/>
    </row>
    <row r="22" spans="1:14" ht="18">
      <c r="A22" s="3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1"/>
      <c r="M22" s="1"/>
      <c r="N22" s="31"/>
    </row>
    <row r="23" spans="1:14" ht="21.7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7" ht="15.75">
      <c r="C27" s="61" t="s">
        <v>93</v>
      </c>
    </row>
  </sheetData>
  <printOptions/>
  <pageMargins left="0.75" right="0.75" top="1" bottom="1" header="0.5" footer="0.5"/>
  <pageSetup horizontalDpi="180" verticalDpi="180" orientation="portrait" paperSize="9" r:id="rId10"/>
  <drawing r:id="rId9"/>
  <legacyDrawing r:id="rId8"/>
  <oleObjects>
    <oleObject progId="Equation.3" shapeId="796677" r:id="rId1"/>
    <oleObject progId="Equation.3" shapeId="810883" r:id="rId2"/>
    <oleObject progId="Equation.3" shapeId="813463" r:id="rId3"/>
    <oleObject progId="Equation.3" shapeId="814910" r:id="rId4"/>
    <oleObject progId="Equation.3" shapeId="815231" r:id="rId5"/>
    <oleObject progId="Equation.3" shapeId="816351" r:id="rId6"/>
    <oleObject progId="Equation.3" shapeId="825323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I11" sqref="I11"/>
    </sheetView>
  </sheetViews>
  <sheetFormatPr defaultColWidth="8.796875" defaultRowHeight="15"/>
  <cols>
    <col min="1" max="1" width="7.796875" style="0" customWidth="1"/>
    <col min="2" max="2" width="7.59765625" style="0" customWidth="1"/>
    <col min="3" max="3" width="7.296875" style="0" customWidth="1"/>
    <col min="4" max="4" width="8.09765625" style="0" customWidth="1"/>
    <col min="5" max="5" width="7" style="0" customWidth="1"/>
    <col min="6" max="6" width="23.296875" style="0" customWidth="1"/>
    <col min="7" max="7" width="16" style="0" customWidth="1"/>
    <col min="8" max="8" width="14.3984375" style="0" customWidth="1"/>
    <col min="9" max="9" width="12.59765625" style="0" bestFit="1" customWidth="1"/>
    <col min="10" max="10" width="6.59765625" style="0" customWidth="1"/>
    <col min="11" max="11" width="13.8984375" style="0" bestFit="1" customWidth="1"/>
    <col min="12" max="12" width="12.796875" style="0" bestFit="1" customWidth="1"/>
  </cols>
  <sheetData>
    <row r="1" spans="1:15" ht="76.5" customHeight="1" thickBot="1">
      <c r="A1" s="58" t="s">
        <v>64</v>
      </c>
      <c r="B1" s="59"/>
      <c r="C1" s="59"/>
      <c r="D1" s="60"/>
      <c r="E1" s="1"/>
      <c r="F1" s="24" t="s">
        <v>31</v>
      </c>
      <c r="G1" s="25"/>
      <c r="H1" s="25"/>
      <c r="I1" s="25"/>
      <c r="J1" s="1"/>
      <c r="K1" s="1"/>
      <c r="L1" s="1"/>
      <c r="M1" s="23"/>
      <c r="N1" s="23"/>
      <c r="O1" s="23"/>
    </row>
    <row r="2" spans="1:15" ht="16.5" thickBot="1">
      <c r="A2" s="1"/>
      <c r="B2" s="5" t="s">
        <v>28</v>
      </c>
      <c r="C2" s="1"/>
      <c r="D2" s="1"/>
      <c r="E2" s="1"/>
      <c r="F2" s="5" t="s">
        <v>32</v>
      </c>
      <c r="G2" s="5"/>
      <c r="H2" s="5"/>
      <c r="I2" s="1"/>
      <c r="J2" s="1"/>
      <c r="K2" s="1"/>
      <c r="L2" s="1"/>
      <c r="M2" s="23"/>
      <c r="N2" s="23"/>
      <c r="O2" s="23"/>
    </row>
    <row r="3" spans="1:15" ht="15.75">
      <c r="A3" s="6"/>
      <c r="B3" s="7"/>
      <c r="C3" s="8" t="s">
        <v>29</v>
      </c>
      <c r="D3" s="9" t="s">
        <v>30</v>
      </c>
      <c r="E3" s="1"/>
      <c r="F3" s="5" t="s">
        <v>33</v>
      </c>
      <c r="G3" s="5" t="s">
        <v>55</v>
      </c>
      <c r="H3" s="5"/>
      <c r="I3" s="1"/>
      <c r="J3" s="1"/>
      <c r="K3" s="1"/>
      <c r="L3" s="1"/>
      <c r="M3" s="23"/>
      <c r="N3" s="23"/>
      <c r="O3" s="23"/>
    </row>
    <row r="4" spans="1:15" ht="15.75">
      <c r="A4" s="10" t="s">
        <v>0</v>
      </c>
      <c r="B4" s="11" t="s">
        <v>1</v>
      </c>
      <c r="C4" s="12" t="s">
        <v>41</v>
      </c>
      <c r="D4" s="13" t="s">
        <v>2</v>
      </c>
      <c r="E4" s="1"/>
      <c r="F4" s="5" t="s">
        <v>34</v>
      </c>
      <c r="G4" s="5" t="s">
        <v>54</v>
      </c>
      <c r="H4" s="5"/>
      <c r="I4" s="1"/>
      <c r="J4" s="1"/>
      <c r="K4" s="1"/>
      <c r="L4" s="1"/>
      <c r="M4" s="23"/>
      <c r="N4" s="23"/>
      <c r="O4" s="23"/>
    </row>
    <row r="5" spans="1:15" ht="15.75">
      <c r="A5" s="6">
        <v>273</v>
      </c>
      <c r="B5" s="7">
        <v>0.013</v>
      </c>
      <c r="C5" s="3">
        <f>1/A5</f>
        <v>0.003663003663003663</v>
      </c>
      <c r="D5" s="32">
        <f>8.314*LN(B5)</f>
        <v>-36.106088431522274</v>
      </c>
      <c r="E5" s="1"/>
      <c r="F5" s="5" t="s">
        <v>40</v>
      </c>
      <c r="G5" s="5" t="s">
        <v>65</v>
      </c>
      <c r="H5" s="5"/>
      <c r="I5" s="1"/>
      <c r="J5" s="1"/>
      <c r="K5" s="1"/>
      <c r="L5" s="1"/>
      <c r="M5" s="23"/>
      <c r="N5" s="23"/>
      <c r="O5" s="23"/>
    </row>
    <row r="6" spans="1:15" ht="15.75">
      <c r="A6" s="6">
        <v>300</v>
      </c>
      <c r="B6" s="7">
        <v>0.13</v>
      </c>
      <c r="C6" s="3">
        <f>1/A6</f>
        <v>0.0033333333333333335</v>
      </c>
      <c r="D6" s="32">
        <f>8.314*LN(B6)</f>
        <v>-16.962395968369776</v>
      </c>
      <c r="E6" s="1"/>
      <c r="F6" s="5" t="s">
        <v>35</v>
      </c>
      <c r="G6" s="5" t="s">
        <v>36</v>
      </c>
      <c r="H6" s="5"/>
      <c r="I6" s="1"/>
      <c r="J6" s="1"/>
      <c r="K6" s="1"/>
      <c r="L6" s="1"/>
      <c r="M6" s="23"/>
      <c r="N6" s="23"/>
      <c r="O6" s="23"/>
    </row>
    <row r="7" spans="1:15" ht="15.75" thickBot="1">
      <c r="A7" s="6">
        <v>350</v>
      </c>
      <c r="B7" s="7">
        <v>3.57</v>
      </c>
      <c r="C7" s="3">
        <f>1/A7</f>
        <v>0.002857142857142857</v>
      </c>
      <c r="D7" s="32">
        <f>8.314*LN(B7)</f>
        <v>10.580110363410927</v>
      </c>
      <c r="E7" s="37"/>
      <c r="F7" s="37" t="s">
        <v>3</v>
      </c>
      <c r="G7" s="37"/>
      <c r="H7" s="37"/>
      <c r="I7" s="37"/>
      <c r="J7" s="37"/>
      <c r="K7" s="37"/>
      <c r="L7" s="37"/>
      <c r="M7" s="23"/>
      <c r="N7" s="23"/>
      <c r="O7" s="23"/>
    </row>
    <row r="8" spans="1:15" ht="15.75" thickBot="1">
      <c r="A8" s="6">
        <v>373</v>
      </c>
      <c r="B8" s="7">
        <v>12.2</v>
      </c>
      <c r="C8" s="4">
        <f>1/A8</f>
        <v>0.002680965147453083</v>
      </c>
      <c r="D8" s="33">
        <f>8.314*LN(B8)</f>
        <v>20.7969385027598</v>
      </c>
      <c r="E8" s="37"/>
      <c r="F8" s="38" t="s">
        <v>4</v>
      </c>
      <c r="G8" s="38"/>
      <c r="H8" s="37"/>
      <c r="I8" s="37"/>
      <c r="J8" s="37"/>
      <c r="K8" s="37"/>
      <c r="L8" s="37"/>
      <c r="M8" s="23"/>
      <c r="N8" s="23"/>
      <c r="O8" s="23"/>
    </row>
    <row r="9" spans="1:15" ht="15.75">
      <c r="A9" s="5"/>
      <c r="B9" s="5" t="s">
        <v>62</v>
      </c>
      <c r="C9" s="5" t="s">
        <v>63</v>
      </c>
      <c r="D9" s="5"/>
      <c r="E9" s="37"/>
      <c r="F9" s="36" t="s">
        <v>5</v>
      </c>
      <c r="G9" s="36">
        <v>0.9999996721831724</v>
      </c>
      <c r="H9" s="37"/>
      <c r="I9" s="37"/>
      <c r="J9" s="37"/>
      <c r="K9" s="37"/>
      <c r="L9" s="37"/>
      <c r="M9" s="23"/>
      <c r="N9" s="23"/>
      <c r="O9" s="23"/>
    </row>
    <row r="10" spans="1:15" ht="15.75">
      <c r="A10" s="1"/>
      <c r="B10" s="1"/>
      <c r="C10" s="22"/>
      <c r="D10" s="1"/>
      <c r="E10" s="37"/>
      <c r="F10" s="36" t="s">
        <v>6</v>
      </c>
      <c r="G10" s="36">
        <v>0.9999993443664523</v>
      </c>
      <c r="H10" s="37"/>
      <c r="I10" s="37"/>
      <c r="J10" s="37"/>
      <c r="K10" s="37"/>
      <c r="L10" s="37"/>
      <c r="M10" s="23"/>
      <c r="N10" s="23"/>
      <c r="O10" s="23"/>
    </row>
    <row r="11" spans="1:15" ht="15">
      <c r="A11" s="1"/>
      <c r="B11" s="1"/>
      <c r="C11" s="1"/>
      <c r="D11" s="1"/>
      <c r="E11" s="37"/>
      <c r="F11" s="36" t="s">
        <v>7</v>
      </c>
      <c r="G11" s="36">
        <v>0.9999990165496784</v>
      </c>
      <c r="H11" s="37"/>
      <c r="I11" s="37"/>
      <c r="J11" s="37"/>
      <c r="K11" s="37"/>
      <c r="L11" s="37"/>
      <c r="M11" s="23"/>
      <c r="N11" s="23"/>
      <c r="O11" s="23"/>
    </row>
    <row r="12" spans="5:15" ht="15">
      <c r="E12" s="37"/>
      <c r="F12" s="36" t="s">
        <v>8</v>
      </c>
      <c r="G12" s="36">
        <v>0.02572154625171997</v>
      </c>
      <c r="H12" s="37"/>
      <c r="I12" s="37"/>
      <c r="J12" s="37"/>
      <c r="K12" s="37"/>
      <c r="L12" s="37"/>
      <c r="M12" s="23"/>
      <c r="N12" s="23"/>
      <c r="O12" s="23"/>
    </row>
    <row r="13" spans="5:15" ht="15.75" thickBot="1">
      <c r="E13" s="37"/>
      <c r="F13" s="39" t="s">
        <v>9</v>
      </c>
      <c r="G13" s="39">
        <v>4</v>
      </c>
      <c r="H13" s="37"/>
      <c r="I13" s="37"/>
      <c r="J13" s="37"/>
      <c r="K13" s="37"/>
      <c r="L13" s="37"/>
      <c r="M13" s="23"/>
      <c r="N13" s="23"/>
      <c r="O13" s="23"/>
    </row>
    <row r="14" spans="5:15" ht="15.75">
      <c r="E14" s="37"/>
      <c r="F14" s="37"/>
      <c r="G14" s="37"/>
      <c r="H14" s="37"/>
      <c r="I14" s="6" t="s">
        <v>91</v>
      </c>
      <c r="J14" s="37"/>
      <c r="K14" s="37"/>
      <c r="L14" s="37"/>
      <c r="M14" s="23"/>
      <c r="N14" s="23"/>
      <c r="O14" s="23"/>
    </row>
    <row r="15" spans="5:15" ht="15.75" thickBot="1">
      <c r="E15" s="37"/>
      <c r="F15" s="37" t="s">
        <v>10</v>
      </c>
      <c r="G15" s="37" t="s">
        <v>90</v>
      </c>
      <c r="H15" s="37"/>
      <c r="I15" s="37"/>
      <c r="J15" s="37"/>
      <c r="K15" s="37"/>
      <c r="L15" s="37"/>
      <c r="M15" s="23"/>
      <c r="N15" s="23"/>
      <c r="O15" s="23"/>
    </row>
    <row r="16" spans="5:15" ht="15">
      <c r="E16" s="37"/>
      <c r="F16" s="40"/>
      <c r="G16" s="41" t="s">
        <v>15</v>
      </c>
      <c r="H16" s="41" t="s">
        <v>16</v>
      </c>
      <c r="I16" s="57" t="s">
        <v>17</v>
      </c>
      <c r="J16" s="41" t="s">
        <v>18</v>
      </c>
      <c r="K16" s="40" t="s">
        <v>19</v>
      </c>
      <c r="L16" s="37"/>
      <c r="M16" s="23"/>
      <c r="N16" s="23"/>
      <c r="O16" s="23"/>
    </row>
    <row r="17" spans="5:15" ht="15.75">
      <c r="E17" s="42"/>
      <c r="F17" s="36" t="s">
        <v>11</v>
      </c>
      <c r="G17" s="43" t="s">
        <v>88</v>
      </c>
      <c r="H17" s="35">
        <v>2018.192968127922</v>
      </c>
      <c r="I17" s="17">
        <v>2018.192968127922</v>
      </c>
      <c r="J17" s="36">
        <v>3050482.538246843</v>
      </c>
      <c r="K17" s="36">
        <v>3.2781682755065475E-07</v>
      </c>
      <c r="L17" s="37"/>
      <c r="M17" s="23"/>
      <c r="N17" s="23"/>
      <c r="O17" s="23"/>
    </row>
    <row r="18" spans="5:15" ht="15.75">
      <c r="E18" s="42"/>
      <c r="F18" s="36" t="s">
        <v>12</v>
      </c>
      <c r="G18" s="43" t="s">
        <v>89</v>
      </c>
      <c r="H18" s="2">
        <v>0.0013231958831587394</v>
      </c>
      <c r="I18" s="55">
        <v>0.0006615979415793697</v>
      </c>
      <c r="J18" s="56" t="s">
        <v>92</v>
      </c>
      <c r="K18" s="36"/>
      <c r="L18" s="37"/>
      <c r="M18" s="23"/>
      <c r="N18" s="23"/>
      <c r="O18" s="23"/>
    </row>
    <row r="19" spans="5:15" ht="15.75" thickBot="1">
      <c r="E19" s="37"/>
      <c r="F19" s="39" t="s">
        <v>13</v>
      </c>
      <c r="G19" s="44">
        <v>3</v>
      </c>
      <c r="H19" s="39">
        <v>2018.1942913238051</v>
      </c>
      <c r="I19" s="39"/>
      <c r="J19" s="39"/>
      <c r="K19" s="39"/>
      <c r="L19" s="37"/>
      <c r="M19" s="23"/>
      <c r="N19" s="23"/>
      <c r="O19" s="23"/>
    </row>
    <row r="20" spans="5:15" ht="15.75" thickBot="1">
      <c r="E20" s="37"/>
      <c r="F20" s="37"/>
      <c r="G20" s="37"/>
      <c r="H20" s="37"/>
      <c r="I20" s="37"/>
      <c r="J20" s="37"/>
      <c r="K20" s="37"/>
      <c r="L20" s="37"/>
      <c r="M20" s="23"/>
      <c r="N20" s="23"/>
      <c r="O20" s="23"/>
    </row>
    <row r="21" spans="5:15" ht="15">
      <c r="E21" s="37"/>
      <c r="F21" s="40"/>
      <c r="G21" s="40" t="s">
        <v>20</v>
      </c>
      <c r="H21" s="40" t="s">
        <v>37</v>
      </c>
      <c r="I21" s="40" t="s">
        <v>39</v>
      </c>
      <c r="J21" s="40" t="s">
        <v>38</v>
      </c>
      <c r="K21" s="40" t="s">
        <v>21</v>
      </c>
      <c r="L21" s="40" t="s">
        <v>22</v>
      </c>
      <c r="M21" s="23"/>
      <c r="N21" s="23"/>
      <c r="O21" s="23"/>
    </row>
    <row r="22" spans="5:15" ht="15.75">
      <c r="E22" s="42" t="s">
        <v>42</v>
      </c>
      <c r="F22" s="36" t="s">
        <v>14</v>
      </c>
      <c r="G22" s="36">
        <v>176.0952745079538</v>
      </c>
      <c r="H22" s="36">
        <v>0.10472147163370402</v>
      </c>
      <c r="I22" s="36">
        <v>1681.5584403158687</v>
      </c>
      <c r="J22" s="36">
        <v>3.5365177249947846E-07</v>
      </c>
      <c r="K22" s="36">
        <v>175.6446940684943</v>
      </c>
      <c r="L22" s="36">
        <v>176.54585494741332</v>
      </c>
      <c r="M22" s="23"/>
      <c r="N22" s="23"/>
      <c r="O22" s="23"/>
    </row>
    <row r="23" spans="5:15" ht="16.5" thickBot="1">
      <c r="E23" s="42" t="s">
        <v>43</v>
      </c>
      <c r="F23" s="39" t="s">
        <v>23</v>
      </c>
      <c r="G23" s="39">
        <v>-57926.181295741066</v>
      </c>
      <c r="H23" s="39">
        <v>33.165811457599695</v>
      </c>
      <c r="I23" s="39">
        <v>-1746.5630644917544</v>
      </c>
      <c r="J23" s="39">
        <v>3.27816827550656E-07</v>
      </c>
      <c r="K23" s="39">
        <v>-58068.88236428475</v>
      </c>
      <c r="L23" s="39">
        <v>-57783.48022719738</v>
      </c>
      <c r="M23" s="23"/>
      <c r="N23" s="23"/>
      <c r="O23" s="23"/>
    </row>
    <row r="24" spans="5:15" ht="15">
      <c r="E24" s="37"/>
      <c r="F24" s="36"/>
      <c r="G24" s="36"/>
      <c r="H24" s="36"/>
      <c r="I24" s="36"/>
      <c r="J24" s="36"/>
      <c r="K24" s="36"/>
      <c r="L24" s="36"/>
      <c r="M24" s="23"/>
      <c r="N24" s="23"/>
      <c r="O24" s="23"/>
    </row>
    <row r="25" spans="5:15" ht="15.75" thickBot="1">
      <c r="E25" s="37"/>
      <c r="F25" s="37" t="s">
        <v>24</v>
      </c>
      <c r="G25" s="37"/>
      <c r="H25" s="37"/>
      <c r="I25" s="37"/>
      <c r="J25" s="37"/>
      <c r="K25" s="37"/>
      <c r="L25" s="37"/>
      <c r="M25" s="23"/>
      <c r="N25" s="23"/>
      <c r="O25" s="23"/>
    </row>
    <row r="26" spans="5:15" ht="15">
      <c r="E26" s="37"/>
      <c r="F26" s="45" t="s">
        <v>25</v>
      </c>
      <c r="G26" s="46" t="s">
        <v>26</v>
      </c>
      <c r="H26" s="47" t="s">
        <v>27</v>
      </c>
      <c r="I26" s="48"/>
      <c r="J26" s="37"/>
      <c r="K26" s="37"/>
      <c r="L26" s="37"/>
      <c r="M26" s="23"/>
      <c r="N26" s="23"/>
      <c r="O26" s="23"/>
    </row>
    <row r="27" spans="5:15" ht="15">
      <c r="E27" s="37"/>
      <c r="F27" s="49">
        <v>1</v>
      </c>
      <c r="G27" s="50">
        <v>-36.088539762159996</v>
      </c>
      <c r="H27" s="51">
        <v>-0.01754866936227728</v>
      </c>
      <c r="I27" s="37"/>
      <c r="J27" s="37"/>
      <c r="K27" s="37"/>
      <c r="L27" s="37"/>
      <c r="M27" s="23"/>
      <c r="N27" s="23"/>
      <c r="O27" s="23"/>
    </row>
    <row r="28" spans="5:15" ht="15">
      <c r="E28" s="37"/>
      <c r="F28" s="49">
        <v>2</v>
      </c>
      <c r="G28" s="50">
        <v>-16.991996477849767</v>
      </c>
      <c r="H28" s="51">
        <v>0.029600509479990933</v>
      </c>
      <c r="I28" s="37"/>
      <c r="J28" s="37"/>
      <c r="K28" s="37"/>
      <c r="L28" s="37"/>
      <c r="M28" s="23"/>
      <c r="N28" s="23"/>
      <c r="O28" s="23"/>
    </row>
    <row r="29" spans="5:15" ht="15">
      <c r="E29" s="37"/>
      <c r="F29" s="49">
        <v>3</v>
      </c>
      <c r="G29" s="50">
        <v>10.591899377265037</v>
      </c>
      <c r="H29" s="51">
        <v>-0.011789013854109243</v>
      </c>
      <c r="I29" s="37"/>
      <c r="J29" s="37"/>
      <c r="K29" s="37"/>
      <c r="L29" s="37"/>
      <c r="M29" s="23"/>
      <c r="N29" s="23"/>
      <c r="O29" s="23"/>
    </row>
    <row r="30" spans="5:15" ht="15.75" thickBot="1">
      <c r="E30" s="37"/>
      <c r="F30" s="52">
        <v>4</v>
      </c>
      <c r="G30" s="53">
        <v>20.797201329023324</v>
      </c>
      <c r="H30" s="54">
        <v>-0.00026282626352269745</v>
      </c>
      <c r="I30" s="37"/>
      <c r="J30" s="37"/>
      <c r="K30" s="37"/>
      <c r="L30" s="37"/>
      <c r="M30" s="23"/>
      <c r="N30" s="23"/>
      <c r="O30" s="23"/>
    </row>
    <row r="31" spans="1:1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3"/>
      <c r="N31" s="23"/>
      <c r="O31" s="23"/>
    </row>
    <row r="32" spans="1:15" ht="15">
      <c r="A32" s="15" t="s">
        <v>44</v>
      </c>
      <c r="B32" s="16"/>
      <c r="C32" s="16"/>
      <c r="D32" s="16"/>
      <c r="E32" s="1"/>
      <c r="F32" s="1"/>
      <c r="G32" s="1"/>
      <c r="H32" s="1"/>
      <c r="I32" s="1"/>
      <c r="J32" s="1"/>
      <c r="K32" s="1"/>
      <c r="L32" s="1"/>
      <c r="M32" s="23"/>
      <c r="N32" s="23"/>
      <c r="O32" s="23"/>
    </row>
    <row r="33" spans="1:12" ht="15">
      <c r="A33" s="1" t="s">
        <v>45</v>
      </c>
      <c r="B33" s="1"/>
      <c r="C33" s="1"/>
      <c r="D33" s="1"/>
      <c r="E33" s="1"/>
      <c r="F33" s="1"/>
      <c r="G33" s="1"/>
      <c r="H33" s="17"/>
      <c r="I33" s="17"/>
      <c r="J33" s="1"/>
      <c r="K33" s="1"/>
      <c r="L33" s="1"/>
    </row>
    <row r="34" spans="1:12" ht="15">
      <c r="A34" s="1" t="s">
        <v>84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 t="s">
        <v>83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1"/>
      <c r="B37" s="14" t="s">
        <v>47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>
      <c r="A38" s="14" t="s">
        <v>60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6.5" customHeight="1">
      <c r="A40" s="15" t="s">
        <v>46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 t="s">
        <v>49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 t="s">
        <v>48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 t="s">
        <v>85</v>
      </c>
      <c r="D43" s="1"/>
      <c r="E43" s="1"/>
      <c r="F43" s="1"/>
      <c r="G43" s="34">
        <v>4.3</v>
      </c>
      <c r="H43" s="1"/>
      <c r="I43" s="1"/>
      <c r="J43" s="1"/>
      <c r="K43" s="1"/>
      <c r="L43" s="1"/>
    </row>
    <row r="44" spans="1:12" ht="15">
      <c r="A44" s="1" t="s">
        <v>61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>
      <c r="A45" s="1"/>
      <c r="B45" s="14" t="s">
        <v>50</v>
      </c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>
      <c r="A46" s="1"/>
      <c r="B46" s="14" t="s">
        <v>51</v>
      </c>
      <c r="C46" s="1"/>
      <c r="D46" s="14" t="s">
        <v>52</v>
      </c>
      <c r="E46" s="1"/>
      <c r="F46" s="1"/>
      <c r="G46" s="1"/>
      <c r="H46" s="1"/>
      <c r="I46" s="1"/>
      <c r="J46" s="1"/>
      <c r="K46" s="1"/>
      <c r="L46" s="1"/>
    </row>
    <row r="47" spans="1:12" ht="15.75">
      <c r="A47" s="15" t="s">
        <v>53</v>
      </c>
      <c r="B47" s="1"/>
      <c r="C47" s="1"/>
      <c r="D47" s="14"/>
      <c r="E47" s="1"/>
      <c r="F47" s="1"/>
      <c r="G47" s="1"/>
      <c r="H47" s="1"/>
      <c r="I47" s="1"/>
      <c r="J47" s="1"/>
      <c r="K47" s="1"/>
      <c r="L47" s="1"/>
    </row>
    <row r="48" spans="1:12" ht="15">
      <c r="A48" s="1" t="s">
        <v>86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8" t="s">
        <v>56</v>
      </c>
      <c r="C49" s="1">
        <f>H22*G43</f>
        <v>0.45030232802492726</v>
      </c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8" t="s">
        <v>57</v>
      </c>
      <c r="C50" s="1">
        <f>H23*G43</f>
        <v>142.61298926767867</v>
      </c>
      <c r="D50" s="1"/>
      <c r="E50" s="1"/>
      <c r="F50" s="1"/>
      <c r="G50" s="1"/>
      <c r="H50" s="1"/>
      <c r="I50" s="1"/>
      <c r="J50" s="1"/>
      <c r="K50" s="1"/>
      <c r="L50" s="1"/>
    </row>
    <row r="51" spans="1:12" ht="15.75">
      <c r="A51" s="14" t="s">
        <v>67</v>
      </c>
      <c r="B51" s="19" t="s">
        <v>66</v>
      </c>
      <c r="C51" s="20" t="s">
        <v>58</v>
      </c>
      <c r="D51" s="1"/>
      <c r="E51" s="14" t="s">
        <v>63</v>
      </c>
      <c r="F51" s="1"/>
      <c r="G51" s="1"/>
      <c r="H51" s="1"/>
      <c r="I51" s="1"/>
      <c r="J51" s="1"/>
      <c r="K51" s="1"/>
      <c r="L51" s="1"/>
    </row>
    <row r="52" spans="1:12" ht="15.75">
      <c r="A52" s="1"/>
      <c r="B52" s="21" t="s">
        <v>68</v>
      </c>
      <c r="C52" s="20" t="s">
        <v>87</v>
      </c>
      <c r="D52" s="1"/>
      <c r="E52" s="19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mergeCells count="1">
    <mergeCell ref="A1:D1"/>
  </mergeCells>
  <printOptions/>
  <pageMargins left="0.75" right="0.75" top="1" bottom="1" header="0.5" footer="0.5"/>
  <pageSetup horizontalDpi="180" verticalDpi="180" orientation="portrait" paperSize="9" r:id="rId5"/>
  <drawing r:id="rId4"/>
  <legacyDrawing r:id="rId3"/>
  <oleObjects>
    <oleObject progId="Equation.3" shapeId="2012586" r:id="rId1"/>
    <oleObject progId="Equation.3" shapeId="201898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</cp:lastModifiedBy>
  <dcterms:created xsi:type="dcterms:W3CDTF">2006-02-05T16:01:24Z</dcterms:created>
  <dcterms:modified xsi:type="dcterms:W3CDTF">2011-02-13T16:25:39Z</dcterms:modified>
  <cp:category/>
  <cp:version/>
  <cp:contentType/>
  <cp:contentStatus/>
</cp:coreProperties>
</file>